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ybavení pro CHB Jič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Vybavení pro CHB Jič...'!$C$116:$K$128</definedName>
    <definedName name="_xlnm.Print_Area" localSheetId="1">'01 - Vybavení pro CHB Jič...'!$C$4:$J$76,'01 - Vybavení pro CHB Jič...'!$C$82:$J$98,'01 - Vybavení pro CHB Jič...'!$C$104:$K$128</definedName>
    <definedName name="_xlnm.Print_Titles" localSheetId="1">'01 - Vybavení pro CHB Jič...'!$116:$116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92"/>
  <c r="J23"/>
  <c r="J18"/>
  <c r="E18"/>
  <c r="F114"/>
  <c r="J17"/>
  <c r="J12"/>
  <c r="J111"/>
  <c r="E7"/>
  <c r="E85"/>
  <c i="1" r="L90"/>
  <c r="AM90"/>
  <c r="AM89"/>
  <c r="L89"/>
  <c r="AM87"/>
  <c r="L87"/>
  <c r="L85"/>
  <c r="L84"/>
  <c i="2" r="BK127"/>
  <c r="J119"/>
  <c r="J128"/>
  <c r="J121"/>
  <c r="J122"/>
  <c r="J127"/>
  <c r="BK122"/>
  <c r="BK124"/>
  <c r="J125"/>
  <c r="BK121"/>
  <c r="BK128"/>
  <c r="BK119"/>
  <c r="J126"/>
  <c i="1" r="AS94"/>
  <c i="2" r="J124"/>
  <c r="BK126"/>
  <c r="BK120"/>
  <c r="BK123"/>
  <c r="J123"/>
  <c r="J120"/>
  <c r="BK125"/>
  <c l="1" r="BK118"/>
  <c r="J118"/>
  <c r="J97"/>
  <c r="P118"/>
  <c r="P117"/>
  <c i="1" r="AU95"/>
  <c i="2" r="R118"/>
  <c r="R117"/>
  <c r="T118"/>
  <c r="T117"/>
  <c r="J89"/>
  <c r="F92"/>
  <c r="E107"/>
  <c r="J114"/>
  <c r="BE121"/>
  <c r="BE124"/>
  <c r="BE127"/>
  <c r="BE120"/>
  <c r="BE122"/>
  <c r="BE123"/>
  <c r="BE126"/>
  <c r="BE119"/>
  <c r="BE125"/>
  <c r="BE128"/>
  <c i="1" r="AU94"/>
  <c i="2" r="F35"/>
  <c i="1" r="BB95"/>
  <c r="BB94"/>
  <c r="W31"/>
  <c i="2" r="F34"/>
  <c i="1" r="BA95"/>
  <c r="BA94"/>
  <c r="W30"/>
  <c i="2" r="F37"/>
  <c i="1" r="BD95"/>
  <c r="BD94"/>
  <c r="W33"/>
  <c i="2" r="F36"/>
  <c i="1" r="BC95"/>
  <c r="BC94"/>
  <c r="W32"/>
  <c i="2" r="J34"/>
  <c i="1" r="AW95"/>
  <c i="2" l="1" r="BK117"/>
  <c r="J117"/>
  <c r="J96"/>
  <c r="J33"/>
  <c i="1" r="AV95"/>
  <c r="AT95"/>
  <c r="AX94"/>
  <c r="AW94"/>
  <c r="AK30"/>
  <c r="AY94"/>
  <c i="2" r="F33"/>
  <c i="1" r="AZ95"/>
  <c r="AZ94"/>
  <c r="AV94"/>
  <c r="AK29"/>
  <c i="2" l="1" r="J30"/>
  <c i="1" r="AG95"/>
  <c r="AG94"/>
  <c r="AK26"/>
  <c r="AK35"/>
  <c r="W29"/>
  <c r="AT94"/>
  <c r="AN94"/>
  <c i="2" l="1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<sst xmlns="http://schemas.openxmlformats.org/spreadsheetml/2006/main">
  <si>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</si>
  <si>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</si>
  <si>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</si>
  <si>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</si>
  <si>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</si>
  <si>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{b675eded-23e0-49e1-9c21-565cbbd38b14}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</si>
  <si>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</si>
  <si>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</si>
  <si>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</si>
  <si>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</si>
  <si>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</si>
  <si>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</si>
  <si>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</si>
  <si>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</si>
  <si>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EBC02E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</si>
  <si>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</si>
  <si>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</si>
  <si>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Rozvoj komunitních sociálních služeb - chráněné bydlení v lokalitě Jičín - Elektronika</t>
  </si>
  <si>
    <t>KSO:</t>
  </si>
  <si>
    <t>CC-CZ:</t>
  </si>
  <si>
    <t>Místo:</t>
  </si>
  <si>
    <t>Ruská 30, Jičín</t>
  </si>
  <si>
    <t>Datum:</t>
  </si>
  <si>
    <t>28. 2. 2022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</si>
  <si>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</si>
  <si>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</si>
  <si>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</si>
  <si>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</si>
  <si>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</si>
  <si>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</si>
  <si>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</si>
  <si>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Energy Benefit Centre a.s.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</si>
  <si>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</si>
  <si>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</si>
  <si>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</si>
  <si>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</si>
  <si>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</si>
  <si>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</si>
  <si>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</si>
  <si>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</si>
  <si>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</si>
  <si>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</si>
  <si>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</si>
  <si>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</si>
  <si>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</si>
  <si>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</si>
  <si>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</si>
  <si>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</si>
  <si>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</si>
  <si>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</si>
  <si>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</si>
  <si>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</si>
  <si>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</si>
  <si>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</si>
  <si>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</si>
  <si>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</si>
  <si>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</si>
  <si>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</si>
  <si>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</si>
  <si>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</si>
  <si>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</si>
  <si>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</si>
  <si>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</si>
  <si>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</si>
  <si>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</si>
  <si>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</si>
  <si>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</si>
  <si>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</si>
  <si>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</si>
  <si>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</si>
  <si>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</si>
  <si>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</si>
  <si>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</si>
  <si>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</si>
  <si>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</si>
  <si>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</si>
  <si>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</si>
  <si>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</si>
  <si>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</si>
  <si>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</si>
  <si>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</si>
  <si>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</si>
  <si>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Vybavení pro CHB Jičín -  elektronika a elektrické spotřebiče</t>
  </si>
  <si>
    <t>STA</t>
  </si>
  <si>
    <t>1</t>
  </si>
  <si>
    <t>{93495443-18df-4c3d-9cf0-1afb33dbe22e}</t>
  </si>
  <si>
    <t>2</t>
  </si>
  <si>
    <t>KRYCÍ LIST SOUPISU PRACÍ</t>
  </si>
  <si>
    <t>Objekt:</t>
  </si>
  <si>
    <t xml:space="preserve">01 - Vybavení pro CHB Jičín -  elektronika a elektrické spotřebiče</t>
  </si>
  <si>
    <t>REKAPITULACE ČLENĚNÍ SOUPISU PRACÍ</t>
  </si>
  <si>
    <t>Kód dílu - Popis</t>
  </si>
  <si>
    <t>Cena celkem [CZK]</t>
  </si>
  <si>
    <t>Náklady ze soupisu prací</t>
  </si>
  <si>
    <t>-1</t>
  </si>
  <si>
    <t>D3 - Elektronika a elektrické spotřebiče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</si>
  <si>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</si>
  <si>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</si>
  <si>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</si>
  <si>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</si>
  <si>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</si>
  <si>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</si>
  <si>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</si>
  <si>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</si>
  <si>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</si>
  <si>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</si>
  <si>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</si>
  <si>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</si>
  <si>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</si>
  <si>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D3</t>
  </si>
  <si>
    <t>Elektronika a elektrické spotřebiče</t>
  </si>
  <si>
    <t>ROZPOCET</t>
  </si>
  <si>
    <t>51</t>
  </si>
  <si>
    <t>K</t>
  </si>
  <si>
    <t>EL.01</t>
  </si>
  <si>
    <t>PC + příslušenství</t>
  </si>
  <si>
    <t>ks</t>
  </si>
  <si>
    <t>262144</t>
  </si>
  <si>
    <t>104</t>
  </si>
  <si>
    <t>52</t>
  </si>
  <si>
    <t>EL.02</t>
  </si>
  <si>
    <t>Tiskárna</t>
  </si>
  <si>
    <t>106</t>
  </si>
  <si>
    <t>53</t>
  </si>
  <si>
    <t>EL.04</t>
  </si>
  <si>
    <t>Mikrovlnná trouba</t>
  </si>
  <si>
    <t>110</t>
  </si>
  <si>
    <t>54</t>
  </si>
  <si>
    <t>EL.05</t>
  </si>
  <si>
    <t>Lednice s mrazákem, volně stojící 200cm</t>
  </si>
  <si>
    <t>112</t>
  </si>
  <si>
    <t>55</t>
  </si>
  <si>
    <t>EL.06</t>
  </si>
  <si>
    <t>Lednice malá bez mrazáku</t>
  </si>
  <si>
    <t>114</t>
  </si>
  <si>
    <t>56</t>
  </si>
  <si>
    <t>EL.07</t>
  </si>
  <si>
    <t>Lednice, malá s mrazákem</t>
  </si>
  <si>
    <t>116</t>
  </si>
  <si>
    <t>57</t>
  </si>
  <si>
    <t>EL.13</t>
  </si>
  <si>
    <t>TV s úhlopříčkou 124-147 cm</t>
  </si>
  <si>
    <t>128</t>
  </si>
  <si>
    <t>58</t>
  </si>
  <si>
    <t>EL.14</t>
  </si>
  <si>
    <t>Pračka se sušičkou</t>
  </si>
  <si>
    <t>130</t>
  </si>
  <si>
    <t>59</t>
  </si>
  <si>
    <t>EL.15</t>
  </si>
  <si>
    <t>Pračka</t>
  </si>
  <si>
    <t>132</t>
  </si>
  <si>
    <t>60</t>
  </si>
  <si>
    <t>EL.16</t>
  </si>
  <si>
    <t>Sušička</t>
  </si>
  <si>
    <t>134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</si>
</sst>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EBC02E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Rozvoj komunitních sociálních služeb - chráněné bydlení v lokalitě Jičín - Elektronika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Ruská 30, Jičín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28. 2. 2022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Královéhradecký kraj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>Energy Benefit Centre a.s.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24.75" customHeight="1">
      <c r="A95" s="115" t="s">
        <v>80</v>
      </c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82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Vybavení pro CHB Jič...'!J30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83</v>
      </c>
      <c r="AR95" s="122"/>
      <c r="AS95" s="123">
        <v>0</v>
      </c>
      <c r="AT95" s="124">
        <f>ROUND(SUM(AV95:AW95),2)</f>
        <v>0</v>
      </c>
      <c r="AU95" s="125">
        <f>'01 - Vybavení pro CHB Jič...'!P117</f>
        <v>0</v>
      </c>
      <c r="AV95" s="124">
        <f>'01 - Vybavení pro CHB Jič...'!J33</f>
        <v>0</v>
      </c>
      <c r="AW95" s="124">
        <f>'01 - Vybavení pro CHB Jič...'!J34</f>
        <v>0</v>
      </c>
      <c r="AX95" s="124">
        <f>'01 - Vybavení pro CHB Jič...'!J35</f>
        <v>0</v>
      </c>
      <c r="AY95" s="124">
        <f>'01 - Vybavení pro CHB Jič...'!J36</f>
        <v>0</v>
      </c>
      <c r="AZ95" s="124">
        <f>'01 - Vybavení pro CHB Jič...'!F33</f>
        <v>0</v>
      </c>
      <c r="BA95" s="124">
        <f>'01 - Vybavení pro CHB Jič...'!F34</f>
        <v>0</v>
      </c>
      <c r="BB95" s="124">
        <f>'01 - Vybavení pro CHB Jič...'!F35</f>
        <v>0</v>
      </c>
      <c r="BC95" s="124">
        <f>'01 - Vybavení pro CHB Jič...'!F36</f>
        <v>0</v>
      </c>
      <c r="BD95" s="126">
        <f>'01 - Vybavení pro CHB Jič...'!F37</f>
        <v>0</v>
      </c>
      <c r="BE95" s="7"/>
      <c r="BT95" s="127" t="s">
        <v>84</v>
      </c>
      <c r="BV95" s="127" t="s">
        <v>78</v>
      </c>
      <c r="BW95" s="127" t="s">
        <v>85</v>
      </c>
      <c r="BX95" s="127" t="s">
        <v>5</v>
      </c>
      <c r="CL95" s="127" t="s">
        <v>1</v>
      </c>
      <c r="CM95" s="127" t="s">
        <v>86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8GvUwvSHmhkrvqVquLunFxfkjULg7pDgvwxH6uAx6PZomJrZm4RfTF6mSlGbTp1oTpoRuY+3cwoGE9ERNigu5w==" hashValue="EGUPqZdLvT2Y+z6M1FspG+ZIXWFx5Dq3O7P7r6C8O9FpUWDxy05optAJxPtzYFG4bwYtiS/uOsWMHJk278ral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ybavení pro CHB Jič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86</v>
      </c>
    </row>
    <row r="4" s="1" customFormat="1" ht="24.96" customHeight="1">
      <c r="B4" s="16"/>
      <c r="D4" s="130" t="s">
        <v>87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26.25" customHeight="1">
      <c r="B7" s="16"/>
      <c r="E7" s="133" t="str">
        <f>'Rekapitulace stavby'!K6</f>
        <v>Rozvoj komunitních sociálních služeb - chráněné bydlení v lokalitě Jičín - Elektronika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88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30" customHeight="1">
      <c r="A9" s="34"/>
      <c r="B9" s="40"/>
      <c r="C9" s="34"/>
      <c r="D9" s="34"/>
      <c r="E9" s="134" t="s">
        <v>89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28. 2. 2022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">
        <v>26</v>
      </c>
      <c r="F15" s="34"/>
      <c r="G15" s="34"/>
      <c r="H15" s="34"/>
      <c r="I15" s="132" t="s">
        <v>27</v>
      </c>
      <c r="J15" s="135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28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30</v>
      </c>
      <c r="E20" s="34"/>
      <c r="F20" s="34"/>
      <c r="G20" s="34"/>
      <c r="H20" s="34"/>
      <c r="I20" s="132" t="s">
        <v>25</v>
      </c>
      <c r="J20" s="135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">
        <v>31</v>
      </c>
      <c r="F21" s="34"/>
      <c r="G21" s="34"/>
      <c r="H21" s="34"/>
      <c r="I21" s="132" t="s">
        <v>27</v>
      </c>
      <c r="J21" s="135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33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27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36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38</v>
      </c>
      <c r="G32" s="34"/>
      <c r="H32" s="34"/>
      <c r="I32" s="144" t="s">
        <v>37</v>
      </c>
      <c r="J32" s="144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40</v>
      </c>
      <c r="E33" s="132" t="s">
        <v>41</v>
      </c>
      <c r="F33" s="146">
        <f>ROUND((SUM(BE117:BE128)),  2)</f>
        <v>0</v>
      </c>
      <c r="G33" s="34"/>
      <c r="H33" s="34"/>
      <c r="I33" s="147">
        <v>0.20999999999999999</v>
      </c>
      <c r="J33" s="146">
        <f>ROUND(((SUM(BE117:BE128))*I33),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42</v>
      </c>
      <c r="F34" s="146">
        <f>ROUND((SUM(BF117:BF128)),  2)</f>
        <v>0</v>
      </c>
      <c r="G34" s="34"/>
      <c r="H34" s="34"/>
      <c r="I34" s="147">
        <v>0.14999999999999999</v>
      </c>
      <c r="J34" s="146">
        <f>ROUND(((SUM(BF117:BF128))*I34),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43</v>
      </c>
      <c r="F35" s="146">
        <f>ROUND((SUM(BG117:BG128)),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44</v>
      </c>
      <c r="F36" s="146">
        <f>ROUND((SUM(BH117:BH128)),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45</v>
      </c>
      <c r="F37" s="146">
        <f>ROUND((SUM(BI117:BI128)),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49</v>
      </c>
      <c r="E50" s="156"/>
      <c r="F50" s="156"/>
      <c r="G50" s="155" t="s">
        <v>50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51</v>
      </c>
      <c r="E61" s="158"/>
      <c r="F61" s="159" t="s">
        <v>52</v>
      </c>
      <c r="G61" s="157" t="s">
        <v>51</v>
      </c>
      <c r="H61" s="158"/>
      <c r="I61" s="158"/>
      <c r="J61" s="160" t="s">
        <v>52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53</v>
      </c>
      <c r="E65" s="161"/>
      <c r="F65" s="161"/>
      <c r="G65" s="155" t="s">
        <v>54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51</v>
      </c>
      <c r="E76" s="158"/>
      <c r="F76" s="159" t="s">
        <v>52</v>
      </c>
      <c r="G76" s="157" t="s">
        <v>51</v>
      </c>
      <c r="H76" s="158"/>
      <c r="I76" s="158"/>
      <c r="J76" s="160" t="s">
        <v>52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66" t="str">
        <f>E7</f>
        <v>Rozvoj komunitních sociálních služeb - chráněné bydlení v lokalitě Jičín - Elektronika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30" customHeight="1">
      <c r="A87" s="34"/>
      <c r="B87" s="35"/>
      <c r="C87" s="36"/>
      <c r="D87" s="36"/>
      <c r="E87" s="72" t="str">
        <f>E9</f>
        <v xml:space="preserve">01 - Vybavení pro CHB Jičín -  elektronika a elektrické spotřebiče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Ruská 30, Jičín</v>
      </c>
      <c r="G89" s="36"/>
      <c r="H89" s="36"/>
      <c r="I89" s="28" t="s">
        <v>22</v>
      </c>
      <c r="J89" s="75" t="str">
        <f>IF(J12="","",J12)</f>
        <v>28. 2. 2022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24</v>
      </c>
      <c r="D91" s="36"/>
      <c r="E91" s="36"/>
      <c r="F91" s="23" t="str">
        <f>E15</f>
        <v>Královéhradecký kraj</v>
      </c>
      <c r="G91" s="36"/>
      <c r="H91" s="36"/>
      <c r="I91" s="28" t="s">
        <v>30</v>
      </c>
      <c r="J91" s="32" t="str">
        <f>E21</f>
        <v>Energy Benefit Centre a.s.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91</v>
      </c>
      <c r="D94" s="168"/>
      <c r="E94" s="168"/>
      <c r="F94" s="168"/>
      <c r="G94" s="168"/>
      <c r="H94" s="168"/>
      <c r="I94" s="168"/>
      <c r="J94" s="169" t="s">
        <v>92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93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94</v>
      </c>
    </row>
    <row r="97" s="9" customFormat="1" ht="24.96" customHeight="1">
      <c r="A97" s="9"/>
      <c r="B97" s="171"/>
      <c r="C97" s="172"/>
      <c r="D97" s="173" t="s">
        <v>95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66" t="str">
        <f>E7</f>
        <v>Rozvoj komunitních sociálních služeb - chráněné bydlení v lokalitě Jičín - Elektronika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88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30" customHeight="1">
      <c r="A109" s="34"/>
      <c r="B109" s="35"/>
      <c r="C109" s="36"/>
      <c r="D109" s="36"/>
      <c r="E109" s="72" t="str">
        <f>E9</f>
        <v xml:space="preserve">01 - Vybavení pro CHB Jičín -  elektronika a elektrické spotřebiče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>Ruská 30, Jičín</v>
      </c>
      <c r="G111" s="36"/>
      <c r="H111" s="36"/>
      <c r="I111" s="28" t="s">
        <v>22</v>
      </c>
      <c r="J111" s="75" t="str">
        <f>IF(J12="","",J12)</f>
        <v>28. 2. 2022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5.65" customHeight="1">
      <c r="A113" s="34"/>
      <c r="B113" s="35"/>
      <c r="C113" s="28" t="s">
        <v>24</v>
      </c>
      <c r="D113" s="36"/>
      <c r="E113" s="36"/>
      <c r="F113" s="23" t="str">
        <f>E15</f>
        <v>Královéhradecký kraj</v>
      </c>
      <c r="G113" s="36"/>
      <c r="H113" s="36"/>
      <c r="I113" s="28" t="s">
        <v>30</v>
      </c>
      <c r="J113" s="32" t="str">
        <f>E21</f>
        <v>Energy Benefit Centre a.s.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33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97</v>
      </c>
      <c r="D116" s="180" t="s">
        <v>61</v>
      </c>
      <c r="E116" s="180" t="s">
        <v>57</v>
      </c>
      <c r="F116" s="180" t="s">
        <v>58</v>
      </c>
      <c r="G116" s="180" t="s">
        <v>98</v>
      </c>
      <c r="H116" s="180" t="s">
        <v>99</v>
      </c>
      <c r="I116" s="180" t="s">
        <v>100</v>
      </c>
      <c r="J116" s="180" t="s">
        <v>92</v>
      </c>
      <c r="K116" s="181" t="s">
        <v>101</v>
      </c>
      <c r="L116" s="182"/>
      <c r="M116" s="96" t="s">
        <v>1</v>
      </c>
      <c r="N116" s="97" t="s">
        <v>40</v>
      </c>
      <c r="O116" s="97" t="s">
        <v>102</v>
      </c>
      <c r="P116" s="97" t="s">
        <v>103</v>
      </c>
      <c r="Q116" s="97" t="s">
        <v>104</v>
      </c>
      <c r="R116" s="97" t="s">
        <v>105</v>
      </c>
      <c r="S116" s="97" t="s">
        <v>106</v>
      </c>
      <c r="T116" s="98" t="s">
        <v>107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108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75</v>
      </c>
      <c r="AU117" s="13" t="s">
        <v>94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75</v>
      </c>
      <c r="E118" s="191" t="s">
        <v>109</v>
      </c>
      <c r="F118" s="191" t="s">
        <v>110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SUM(P119:P128)</f>
        <v>0</v>
      </c>
      <c r="Q118" s="196"/>
      <c r="R118" s="197">
        <f>SUM(R119:R128)</f>
        <v>0</v>
      </c>
      <c r="S118" s="196"/>
      <c r="T118" s="198">
        <f>SUM(T119:T128)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84</v>
      </c>
      <c r="AT118" s="200" t="s">
        <v>75</v>
      </c>
      <c r="AU118" s="200" t="s">
        <v>76</v>
      </c>
      <c r="AY118" s="199" t="s">
        <v>111</v>
      </c>
      <c r="BK118" s="201">
        <f>SUM(BK119:BK128)</f>
        <v>0</v>
      </c>
    </row>
    <row r="119" s="2" customFormat="1" ht="16.5" customHeight="1">
      <c r="A119" s="34"/>
      <c r="B119" s="35"/>
      <c r="C119" s="202" t="s">
        <v>112</v>
      </c>
      <c r="D119" s="202" t="s">
        <v>113</v>
      </c>
      <c r="E119" s="203" t="s">
        <v>114</v>
      </c>
      <c r="F119" s="204" t="s">
        <v>115</v>
      </c>
      <c r="G119" s="205" t="s">
        <v>116</v>
      </c>
      <c r="H119" s="206">
        <v>2</v>
      </c>
      <c r="I119" s="207"/>
      <c r="J119" s="208">
        <f>ROUND(I119*H119,2)</f>
        <v>0</v>
      </c>
      <c r="K119" s="204" t="s">
        <v>1</v>
      </c>
      <c r="L119" s="40"/>
      <c r="M119" s="209" t="s">
        <v>1</v>
      </c>
      <c r="N119" s="210" t="s">
        <v>41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117</v>
      </c>
      <c r="AT119" s="213" t="s">
        <v>113</v>
      </c>
      <c r="AU119" s="213" t="s">
        <v>84</v>
      </c>
      <c r="AY119" s="13" t="s">
        <v>111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84</v>
      </c>
      <c r="BK119" s="214">
        <f>ROUND(I119*H119,2)</f>
        <v>0</v>
      </c>
      <c r="BL119" s="13" t="s">
        <v>117</v>
      </c>
      <c r="BM119" s="213" t="s">
        <v>118</v>
      </c>
    </row>
    <row r="120" s="2" customFormat="1" ht="16.5" customHeight="1">
      <c r="A120" s="34"/>
      <c r="B120" s="35"/>
      <c r="C120" s="202" t="s">
        <v>119</v>
      </c>
      <c r="D120" s="202" t="s">
        <v>113</v>
      </c>
      <c r="E120" s="203" t="s">
        <v>120</v>
      </c>
      <c r="F120" s="204" t="s">
        <v>121</v>
      </c>
      <c r="G120" s="205" t="s">
        <v>116</v>
      </c>
      <c r="H120" s="206">
        <v>1</v>
      </c>
      <c r="I120" s="207"/>
      <c r="J120" s="208">
        <f>ROUND(I120*H120,2)</f>
        <v>0</v>
      </c>
      <c r="K120" s="204" t="s">
        <v>1</v>
      </c>
      <c r="L120" s="40"/>
      <c r="M120" s="209" t="s">
        <v>1</v>
      </c>
      <c r="N120" s="210" t="s">
        <v>41</v>
      </c>
      <c r="O120" s="87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3" t="s">
        <v>117</v>
      </c>
      <c r="AT120" s="213" t="s">
        <v>113</v>
      </c>
      <c r="AU120" s="213" t="s">
        <v>84</v>
      </c>
      <c r="AY120" s="13" t="s">
        <v>111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3" t="s">
        <v>84</v>
      </c>
      <c r="BK120" s="214">
        <f>ROUND(I120*H120,2)</f>
        <v>0</v>
      </c>
      <c r="BL120" s="13" t="s">
        <v>117</v>
      </c>
      <c r="BM120" s="213" t="s">
        <v>122</v>
      </c>
    </row>
    <row r="121" s="2" customFormat="1" ht="16.5" customHeight="1">
      <c r="A121" s="34"/>
      <c r="B121" s="35"/>
      <c r="C121" s="202" t="s">
        <v>123</v>
      </c>
      <c r="D121" s="202" t="s">
        <v>113</v>
      </c>
      <c r="E121" s="203" t="s">
        <v>124</v>
      </c>
      <c r="F121" s="204" t="s">
        <v>125</v>
      </c>
      <c r="G121" s="205" t="s">
        <v>116</v>
      </c>
      <c r="H121" s="206">
        <v>1</v>
      </c>
      <c r="I121" s="207"/>
      <c r="J121" s="208">
        <f>ROUND(I121*H121,2)</f>
        <v>0</v>
      </c>
      <c r="K121" s="204" t="s">
        <v>1</v>
      </c>
      <c r="L121" s="40"/>
      <c r="M121" s="209" t="s">
        <v>1</v>
      </c>
      <c r="N121" s="210" t="s">
        <v>41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117</v>
      </c>
      <c r="AT121" s="213" t="s">
        <v>113</v>
      </c>
      <c r="AU121" s="213" t="s">
        <v>84</v>
      </c>
      <c r="AY121" s="13" t="s">
        <v>111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84</v>
      </c>
      <c r="BK121" s="214">
        <f>ROUND(I121*H121,2)</f>
        <v>0</v>
      </c>
      <c r="BL121" s="13" t="s">
        <v>117</v>
      </c>
      <c r="BM121" s="213" t="s">
        <v>126</v>
      </c>
    </row>
    <row r="122" s="2" customFormat="1" ht="16.5" customHeight="1">
      <c r="A122" s="34"/>
      <c r="B122" s="35"/>
      <c r="C122" s="202" t="s">
        <v>127</v>
      </c>
      <c r="D122" s="202" t="s">
        <v>113</v>
      </c>
      <c r="E122" s="203" t="s">
        <v>128</v>
      </c>
      <c r="F122" s="204" t="s">
        <v>129</v>
      </c>
      <c r="G122" s="205" t="s">
        <v>116</v>
      </c>
      <c r="H122" s="206">
        <v>3</v>
      </c>
      <c r="I122" s="207"/>
      <c r="J122" s="208">
        <f>ROUND(I122*H122,2)</f>
        <v>0</v>
      </c>
      <c r="K122" s="204" t="s">
        <v>1</v>
      </c>
      <c r="L122" s="40"/>
      <c r="M122" s="209" t="s">
        <v>1</v>
      </c>
      <c r="N122" s="210" t="s">
        <v>41</v>
      </c>
      <c r="O122" s="87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3" t="s">
        <v>117</v>
      </c>
      <c r="AT122" s="213" t="s">
        <v>113</v>
      </c>
      <c r="AU122" s="213" t="s">
        <v>84</v>
      </c>
      <c r="AY122" s="13" t="s">
        <v>111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3" t="s">
        <v>84</v>
      </c>
      <c r="BK122" s="214">
        <f>ROUND(I122*H122,2)</f>
        <v>0</v>
      </c>
      <c r="BL122" s="13" t="s">
        <v>117</v>
      </c>
      <c r="BM122" s="213" t="s">
        <v>130</v>
      </c>
    </row>
    <row r="123" s="2" customFormat="1" ht="16.5" customHeight="1">
      <c r="A123" s="34"/>
      <c r="B123" s="35"/>
      <c r="C123" s="202" t="s">
        <v>131</v>
      </c>
      <c r="D123" s="202" t="s">
        <v>113</v>
      </c>
      <c r="E123" s="203" t="s">
        <v>132</v>
      </c>
      <c r="F123" s="204" t="s">
        <v>133</v>
      </c>
      <c r="G123" s="205" t="s">
        <v>116</v>
      </c>
      <c r="H123" s="206">
        <v>10</v>
      </c>
      <c r="I123" s="207"/>
      <c r="J123" s="208">
        <f>ROUND(I123*H123,2)</f>
        <v>0</v>
      </c>
      <c r="K123" s="204" t="s">
        <v>1</v>
      </c>
      <c r="L123" s="40"/>
      <c r="M123" s="209" t="s">
        <v>1</v>
      </c>
      <c r="N123" s="210" t="s">
        <v>41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117</v>
      </c>
      <c r="AT123" s="213" t="s">
        <v>113</v>
      </c>
      <c r="AU123" s="213" t="s">
        <v>84</v>
      </c>
      <c r="AY123" s="13" t="s">
        <v>111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84</v>
      </c>
      <c r="BK123" s="214">
        <f>ROUND(I123*H123,2)</f>
        <v>0</v>
      </c>
      <c r="BL123" s="13" t="s">
        <v>117</v>
      </c>
      <c r="BM123" s="213" t="s">
        <v>134</v>
      </c>
    </row>
    <row r="124" s="2" customFormat="1" ht="16.5" customHeight="1">
      <c r="A124" s="34"/>
      <c r="B124" s="35"/>
      <c r="C124" s="202" t="s">
        <v>135</v>
      </c>
      <c r="D124" s="202" t="s">
        <v>113</v>
      </c>
      <c r="E124" s="203" t="s">
        <v>136</v>
      </c>
      <c r="F124" s="204" t="s">
        <v>137</v>
      </c>
      <c r="G124" s="205" t="s">
        <v>116</v>
      </c>
      <c r="H124" s="206">
        <v>2</v>
      </c>
      <c r="I124" s="207"/>
      <c r="J124" s="208">
        <f>ROUND(I124*H124,2)</f>
        <v>0</v>
      </c>
      <c r="K124" s="204" t="s">
        <v>1</v>
      </c>
      <c r="L124" s="40"/>
      <c r="M124" s="209" t="s">
        <v>1</v>
      </c>
      <c r="N124" s="210" t="s">
        <v>41</v>
      </c>
      <c r="O124" s="87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3" t="s">
        <v>117</v>
      </c>
      <c r="AT124" s="213" t="s">
        <v>113</v>
      </c>
      <c r="AU124" s="213" t="s">
        <v>84</v>
      </c>
      <c r="AY124" s="13" t="s">
        <v>111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3" t="s">
        <v>84</v>
      </c>
      <c r="BK124" s="214">
        <f>ROUND(I124*H124,2)</f>
        <v>0</v>
      </c>
      <c r="BL124" s="13" t="s">
        <v>117</v>
      </c>
      <c r="BM124" s="213" t="s">
        <v>138</v>
      </c>
    </row>
    <row r="125" s="2" customFormat="1" ht="16.5" customHeight="1">
      <c r="A125" s="34"/>
      <c r="B125" s="35"/>
      <c r="C125" s="202" t="s">
        <v>139</v>
      </c>
      <c r="D125" s="202" t="s">
        <v>113</v>
      </c>
      <c r="E125" s="203" t="s">
        <v>140</v>
      </c>
      <c r="F125" s="204" t="s">
        <v>141</v>
      </c>
      <c r="G125" s="205" t="s">
        <v>116</v>
      </c>
      <c r="H125" s="206">
        <v>14</v>
      </c>
      <c r="I125" s="207"/>
      <c r="J125" s="208">
        <f>ROUND(I125*H125,2)</f>
        <v>0</v>
      </c>
      <c r="K125" s="204" t="s">
        <v>1</v>
      </c>
      <c r="L125" s="40"/>
      <c r="M125" s="209" t="s">
        <v>1</v>
      </c>
      <c r="N125" s="210" t="s">
        <v>41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117</v>
      </c>
      <c r="AT125" s="213" t="s">
        <v>113</v>
      </c>
      <c r="AU125" s="213" t="s">
        <v>84</v>
      </c>
      <c r="AY125" s="13" t="s">
        <v>111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84</v>
      </c>
      <c r="BK125" s="214">
        <f>ROUND(I125*H125,2)</f>
        <v>0</v>
      </c>
      <c r="BL125" s="13" t="s">
        <v>117</v>
      </c>
      <c r="BM125" s="213" t="s">
        <v>142</v>
      </c>
    </row>
    <row r="126" s="2" customFormat="1" ht="16.5" customHeight="1">
      <c r="A126" s="34"/>
      <c r="B126" s="35"/>
      <c r="C126" s="202" t="s">
        <v>143</v>
      </c>
      <c r="D126" s="202" t="s">
        <v>113</v>
      </c>
      <c r="E126" s="203" t="s">
        <v>144</v>
      </c>
      <c r="F126" s="204" t="s">
        <v>145</v>
      </c>
      <c r="G126" s="205" t="s">
        <v>116</v>
      </c>
      <c r="H126" s="206">
        <v>2</v>
      </c>
      <c r="I126" s="207"/>
      <c r="J126" s="208">
        <f>ROUND(I126*H126,2)</f>
        <v>0</v>
      </c>
      <c r="K126" s="204" t="s">
        <v>1</v>
      </c>
      <c r="L126" s="40"/>
      <c r="M126" s="209" t="s">
        <v>1</v>
      </c>
      <c r="N126" s="210" t="s">
        <v>41</v>
      </c>
      <c r="O126" s="87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3" t="s">
        <v>117</v>
      </c>
      <c r="AT126" s="213" t="s">
        <v>113</v>
      </c>
      <c r="AU126" s="213" t="s">
        <v>84</v>
      </c>
      <c r="AY126" s="13" t="s">
        <v>111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3" t="s">
        <v>84</v>
      </c>
      <c r="BK126" s="214">
        <f>ROUND(I126*H126,2)</f>
        <v>0</v>
      </c>
      <c r="BL126" s="13" t="s">
        <v>117</v>
      </c>
      <c r="BM126" s="213" t="s">
        <v>146</v>
      </c>
    </row>
    <row r="127" s="2" customFormat="1" ht="16.5" customHeight="1">
      <c r="A127" s="34"/>
      <c r="B127" s="35"/>
      <c r="C127" s="202" t="s">
        <v>147</v>
      </c>
      <c r="D127" s="202" t="s">
        <v>113</v>
      </c>
      <c r="E127" s="203" t="s">
        <v>148</v>
      </c>
      <c r="F127" s="204" t="s">
        <v>149</v>
      </c>
      <c r="G127" s="205" t="s">
        <v>116</v>
      </c>
      <c r="H127" s="206">
        <v>2</v>
      </c>
      <c r="I127" s="207"/>
      <c r="J127" s="208">
        <f>ROUND(I127*H127,2)</f>
        <v>0</v>
      </c>
      <c r="K127" s="204" t="s">
        <v>1</v>
      </c>
      <c r="L127" s="40"/>
      <c r="M127" s="209" t="s">
        <v>1</v>
      </c>
      <c r="N127" s="210" t="s">
        <v>41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117</v>
      </c>
      <c r="AT127" s="213" t="s">
        <v>113</v>
      </c>
      <c r="AU127" s="213" t="s">
        <v>84</v>
      </c>
      <c r="AY127" s="13" t="s">
        <v>111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84</v>
      </c>
      <c r="BK127" s="214">
        <f>ROUND(I127*H127,2)</f>
        <v>0</v>
      </c>
      <c r="BL127" s="13" t="s">
        <v>117</v>
      </c>
      <c r="BM127" s="213" t="s">
        <v>150</v>
      </c>
    </row>
    <row r="128" s="2" customFormat="1" ht="16.5" customHeight="1">
      <c r="A128" s="34"/>
      <c r="B128" s="35"/>
      <c r="C128" s="202" t="s">
        <v>151</v>
      </c>
      <c r="D128" s="202" t="s">
        <v>113</v>
      </c>
      <c r="E128" s="203" t="s">
        <v>152</v>
      </c>
      <c r="F128" s="204" t="s">
        <v>153</v>
      </c>
      <c r="G128" s="205" t="s">
        <v>116</v>
      </c>
      <c r="H128" s="206">
        <v>2</v>
      </c>
      <c r="I128" s="207"/>
      <c r="J128" s="208">
        <f>ROUND(I128*H128,2)</f>
        <v>0</v>
      </c>
      <c r="K128" s="204" t="s">
        <v>1</v>
      </c>
      <c r="L128" s="40"/>
      <c r="M128" s="215" t="s">
        <v>1</v>
      </c>
      <c r="N128" s="216" t="s">
        <v>41</v>
      </c>
      <c r="O128" s="21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3" t="s">
        <v>117</v>
      </c>
      <c r="AT128" s="213" t="s">
        <v>113</v>
      </c>
      <c r="AU128" s="213" t="s">
        <v>84</v>
      </c>
      <c r="AY128" s="13" t="s">
        <v>111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3" t="s">
        <v>84</v>
      </c>
      <c r="BK128" s="214">
        <f>ROUND(I128*H128,2)</f>
        <v>0</v>
      </c>
      <c r="BL128" s="13" t="s">
        <v>117</v>
      </c>
      <c r="BM128" s="213" t="s">
        <v>154</v>
      </c>
    </row>
    <row r="129" s="2" customFormat="1" ht="6.96" customHeight="1">
      <c r="A129" s="34"/>
      <c r="B129" s="62"/>
      <c r="C129" s="63"/>
      <c r="D129" s="63"/>
      <c r="E129" s="63"/>
      <c r="F129" s="63"/>
      <c r="G129" s="63"/>
      <c r="H129" s="63"/>
      <c r="I129" s="63"/>
      <c r="J129" s="63"/>
      <c r="K129" s="63"/>
      <c r="L129" s="40"/>
      <c r="M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sheetProtection sheet="1" autoFilter="0" formatColumns="0" formatRows="0" objects="1" scenarios="1" spinCount="100000" saltValue="EQQIM+qLzXFE3M5OZFb+OMWLiS6oNNU2dSFQYBz5TrsrF9X8UpZevPfLcxp1nQb9FOYb7qmJBIU2mAUpHWsgFg==" hashValue="57ZjjC1Y334OGMt4/vTIbXuYXUIGmBVMU8oZs+HRv7/hhCDjSjQJ4GAN+PzivBExlQw0/KD46cB86tfBrY9kxw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JN rozpočty</dc:creator>
  <cp:lastModifiedBy>JN rozpočty</cp:lastModifiedBy>
  <dcterms:created xsi:type="dcterms:W3CDTF">2022-03-21T16:55:15Z</dcterms:created>
  <dcterms:modified xsi:type="dcterms:W3CDTF">2022-03-21T16:55:19Z</dcterms:modified>
</cp:coreProperties>
</file>